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CUADRO 54" sheetId="1" r:id="rId1"/>
  </sheets>
  <definedNames>
    <definedName name="_xlnm.Print_Area" localSheetId="0">'CUADRO 54'!$A$1:$N$74</definedName>
    <definedName name="_xlnm.Print_Titles" localSheetId="0">'CUADRO 54'!$1:$15</definedName>
  </definedNames>
  <calcPr fullCalcOnLoad="1"/>
</workbook>
</file>

<file path=xl/sharedStrings.xml><?xml version="1.0" encoding="utf-8"?>
<sst xmlns="http://schemas.openxmlformats.org/spreadsheetml/2006/main" count="229" uniqueCount="112">
  <si>
    <t>TRIBUNAL ELECTORAL DEL DISTRITO FEDERAL</t>
  </si>
  <si>
    <t>SECRETARIA ADMINISTRATIVA</t>
  </si>
  <si>
    <t>Cuadro Comparativo de compras menores</t>
  </si>
  <si>
    <t>RAZÓN SOCIAL</t>
  </si>
  <si>
    <t>Compusistemas Cia., S.A de C.V.</t>
  </si>
  <si>
    <t>Calzada de Tlalpan No.1334, Col. Portales, C.P.03300, Del. Benito Juárez, México D.F, Tel.41961600</t>
  </si>
  <si>
    <t>Partida</t>
  </si>
  <si>
    <t xml:space="preserve">Descripción solicitada </t>
  </si>
  <si>
    <t>Unidad de medida</t>
  </si>
  <si>
    <t>Cantidad</t>
  </si>
  <si>
    <t>EJECUTIVO</t>
  </si>
  <si>
    <t xml:space="preserve">precio </t>
  </si>
  <si>
    <t>unitario</t>
  </si>
  <si>
    <t>sub-total</t>
  </si>
  <si>
    <t>Subtotal</t>
  </si>
  <si>
    <t>IVA</t>
  </si>
  <si>
    <t>TOTAL</t>
  </si>
  <si>
    <t>n/a</t>
  </si>
  <si>
    <t>Tiempo de entrega</t>
  </si>
  <si>
    <t xml:space="preserve">Vigencia de la oferta </t>
  </si>
  <si>
    <t>Condiciones de pago</t>
  </si>
  <si>
    <t>Suficiencia presupuestal/Fecha</t>
  </si>
  <si>
    <t>Elaboró.</t>
  </si>
  <si>
    <t>Revisó.</t>
  </si>
  <si>
    <t>Autorizó</t>
  </si>
  <si>
    <t>Vo.Bo</t>
  </si>
  <si>
    <t>Lic. Héctor Vega Aguirre</t>
  </si>
  <si>
    <t>C.P. Erwin Chávez García</t>
  </si>
  <si>
    <t>Subdirector de Recursos Materiales y Servicios Generales</t>
  </si>
  <si>
    <t xml:space="preserve">Director de Recursos Materiales y Servicios </t>
  </si>
  <si>
    <t>Director de Planeación y Recursos Financieros</t>
  </si>
  <si>
    <t>PIEZA</t>
  </si>
  <si>
    <t>Tipo de descuentos</t>
  </si>
  <si>
    <t>Lic. Serafín Adrián López Reyes</t>
  </si>
  <si>
    <t xml:space="preserve">Departamento de Adquisiciones </t>
  </si>
  <si>
    <t>Dirección de Recursos Materiales y Servicios</t>
  </si>
  <si>
    <t>Banderas para separar</t>
  </si>
  <si>
    <t>Carpetas registrador tamaño carta</t>
  </si>
  <si>
    <t>Carpetas registrador tamaño oficio</t>
  </si>
  <si>
    <t>Cojín para sello no. 2</t>
  </si>
  <si>
    <t>Cubo pos-it grande</t>
  </si>
  <si>
    <t>Dedal no. 13</t>
  </si>
  <si>
    <t>BOLSA CON 100</t>
  </si>
  <si>
    <t>cesto para basura de plastico</t>
  </si>
  <si>
    <t>Folders tamaño carta</t>
  </si>
  <si>
    <t>CAJA</t>
  </si>
  <si>
    <t>Folders tamaño oficio</t>
  </si>
  <si>
    <t>Hilo cáñamo</t>
  </si>
  <si>
    <t>Libreta tipo florete forma horizontal tipo contable</t>
  </si>
  <si>
    <t>Marcador de cera rojo</t>
  </si>
  <si>
    <t>Marcador alerta amarillo</t>
  </si>
  <si>
    <t>Separadores de cartoncillo t/c 5 posiciones</t>
  </si>
  <si>
    <t>paquete de 20 juegos</t>
  </si>
  <si>
    <t>Separadores de cartoncillo t/o 5 posiciones</t>
  </si>
  <si>
    <t xml:space="preserve">Tinta para foliadora color roja </t>
  </si>
  <si>
    <t>Tinta en roll on para cojín color azul</t>
  </si>
  <si>
    <t>Impulsora Mexiquense ADDA'S, S.A. DE C.V.</t>
  </si>
  <si>
    <t>Av. Sur del Comercio 8800 edif. 7 dep 4 Col. Villa Tlatempa deleg. Tlahuac C.P. 13559 México D.F. tel: 2291-2255</t>
  </si>
  <si>
    <t>PROVEEDORA MEXICANA DE BIENES Y SERVICIOS DE CONSUMO, S.A. DE C.V.</t>
  </si>
  <si>
    <t>Av. 16 de Septiembre 100-B Xaltocan, Xochimilco C.P. 16090 México D.F. Tel 5675-8217</t>
  </si>
  <si>
    <t>Roxana Inclan</t>
  </si>
  <si>
    <t>Bienes y Servicios Nova, S.A. de C.V.</t>
  </si>
  <si>
    <t>Eduardo Larios Robles</t>
  </si>
  <si>
    <t>Erika Yamin Ortega Andrade</t>
  </si>
  <si>
    <t>TEDF/SA/JDA/CC-054/2010</t>
  </si>
  <si>
    <t>Cartucho para impresora Q 5942X c/negro</t>
  </si>
  <si>
    <t>PZAS</t>
  </si>
  <si>
    <t>Cartucho para impresora   CC364X c/negro</t>
  </si>
  <si>
    <t>Cartucho No. 85 color amarillo para impresora HP Designjet 130 nr  número C9427A</t>
  </si>
  <si>
    <t>Cartucho No. 85 color magenta claro para impresora HP Designjet 130 nr  número C9429A</t>
  </si>
  <si>
    <t>Cartucho No. 85 color cyan claro para impresora HP Designjet 130 nr  número C9428A</t>
  </si>
  <si>
    <t>Cartucho No. 85 color magenta para impresora HP Designjet 130 nr  número C9426A</t>
  </si>
  <si>
    <t>Cartucho No. 84 color negro para impresora HP Designjet 130 nr  número C5016A</t>
  </si>
  <si>
    <t>TONER PARA IMPRESORA LASER JET A COLOR MARCA HP MOD. CP3525dn MAGENTA No. DE PARTE CE253A</t>
  </si>
  <si>
    <t>OPALINA BLANCA DE 57 x 87</t>
  </si>
  <si>
    <t>CARTULINA</t>
  </si>
  <si>
    <t>CINTA CRISTAL DUCK HIGH PERFORMANCE</t>
  </si>
  <si>
    <t>ROLLO</t>
  </si>
  <si>
    <t>PAPEL PRESENTACIÓN INK JET DE 140 GRS. (0.91 x 30 M) NO. DE CÁTALOGO KE020</t>
  </si>
  <si>
    <t>DISCOS COMPACTOS CD-R GRABABLE SLIM CPACIDAD 80 MINUTOS/700 MB</t>
  </si>
  <si>
    <t>PIEZAS</t>
  </si>
  <si>
    <t>CINTAS DE RESPALDO LTO3</t>
  </si>
  <si>
    <t>NO COTIZO</t>
  </si>
  <si>
    <t>Mexitalcom</t>
  </si>
  <si>
    <t xml:space="preserve">Jefa de Departamento de Adquisiciones </t>
  </si>
  <si>
    <t>Tijeras</t>
  </si>
  <si>
    <t>CARTUCHO PARA PLOTTER Z3100ps
C9450A GRIS</t>
  </si>
  <si>
    <t>CARTUCHO PARA PLOTTER Z3100ps
C9448A NEGRO MATE</t>
  </si>
  <si>
    <t>CARTUCHO PARA PLOTTER Z3100ps
C9449A NEGRO FOTOGRÁFICO</t>
  </si>
  <si>
    <t>CARTUCHO PARA PLOTTER Z3100ps
C9455A MAGENTA CLARO</t>
  </si>
  <si>
    <t>CARTUCHO PARA PLOTTER Z3100ps
C9390A CYAN CLARO</t>
  </si>
  <si>
    <t>CABEZALES PARA PLOTTER Z3100ps
C9407A NEGRO FOTOGRÁFICO Y GRIS CLARO</t>
  </si>
  <si>
    <t>CABEZALES PARA PLOTTER Z3100ps
C9408A AZUL Y VERDE</t>
  </si>
  <si>
    <t>CABEZALES PARA PLOTTER Z3100ps
C9409A NEGRO MATE Y ROJO</t>
  </si>
  <si>
    <t>CABEZALES PARA PLOTTER Z3100ps
C9405A MAGENTA CLARO Y CYAN CLARO</t>
  </si>
  <si>
    <t>CABEZALES PARA PLOTTER Z3100ps
C9410A MEJORADOR DE BRILLO Y GRIS</t>
  </si>
  <si>
    <t>Micas para expedientes tamaño oficio</t>
  </si>
  <si>
    <t xml:space="preserve">Gabriela Sifuentes Badillo </t>
  </si>
  <si>
    <t xml:space="preserve">15 días </t>
  </si>
  <si>
    <t>30 días</t>
  </si>
  <si>
    <t>8 días</t>
  </si>
  <si>
    <t>15 días</t>
  </si>
  <si>
    <t>inmediata</t>
  </si>
  <si>
    <t>10 días</t>
  </si>
  <si>
    <t>10 dias</t>
  </si>
  <si>
    <t>15días</t>
  </si>
  <si>
    <t>Lic. Urbano Alcalde Soberanes</t>
  </si>
  <si>
    <t xml:space="preserve">Manuel Ramírez Palacios </t>
  </si>
  <si>
    <t>Playa de Cuyutlan Mz 582 Lt 10 Col. Jardines de Morelos Secc. Playas Ecatepec, Estado de México C.P.55070 Tel: 5765-8531 Fax 4210-0956 bysnova1964@hotmail.com</t>
  </si>
  <si>
    <t>Tula No.03, Col. Condesa, Del. Cuauhtémoc, C.P.06140, México D.F. Tel.52120669</t>
  </si>
  <si>
    <t>Cuadro comparativo para la adquisición de materiales y útiles de oficina, de impresión y reproducción y para el procesamiento en equipos y bienes de conformidad con el acuerdo del Pleno relativo a la aprobación de erogaciones con cargo al presupuesto para el ejercicio 2010, de la reunión privada de Pleno del 12 de octubre de 2010.</t>
  </si>
  <si>
    <t>TAMBOR PARA IMPRESORA TALLY GENICOM 9050N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</si>
</sst>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3" fontId="2" fillId="0" borderId="0" xfId="48" applyFont="1" applyFill="1" applyBorder="1" applyAlignment="1">
      <alignment/>
    </xf>
    <xf numFmtId="4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3" fontId="2" fillId="0" borderId="0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2" fillId="0" borderId="10" xfId="48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right"/>
    </xf>
    <xf numFmtId="4" fontId="2" fillId="0" borderId="0" xfId="48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48" applyNumberFormat="1" applyFont="1" applyBorder="1" applyAlignment="1">
      <alignment horizontal="right"/>
    </xf>
    <xf numFmtId="4" fontId="46" fillId="0" borderId="10" xfId="0" applyNumberFormat="1" applyFont="1" applyFill="1" applyBorder="1" applyAlignment="1">
      <alignment horizontal="right" vertical="center" wrapText="1"/>
    </xf>
    <xf numFmtId="4" fontId="4" fillId="0" borderId="10" xfId="48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/>
    </xf>
    <xf numFmtId="4" fontId="4" fillId="33" borderId="10" xfId="48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48" applyNumberFormat="1" applyFont="1" applyFill="1" applyBorder="1" applyAlignment="1">
      <alignment horizontal="right" vertical="center"/>
    </xf>
    <xf numFmtId="4" fontId="2" fillId="33" borderId="10" xfId="48" applyNumberFormat="1" applyFont="1" applyFill="1" applyBorder="1" applyAlignment="1">
      <alignment horizontal="right" vertical="center"/>
    </xf>
    <xf numFmtId="4" fontId="4" fillId="0" borderId="0" xfId="48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48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48" applyNumberFormat="1" applyFont="1" applyAlignment="1">
      <alignment horizontal="right"/>
    </xf>
    <xf numFmtId="4" fontId="2" fillId="0" borderId="0" xfId="48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48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3" fillId="34" borderId="10" xfId="48" applyNumberFormat="1" applyFont="1" applyFill="1" applyBorder="1" applyAlignment="1">
      <alignment horizontal="center" vertical="center"/>
    </xf>
    <xf numFmtId="4" fontId="2" fillId="0" borderId="10" xfId="48" applyNumberFormat="1" applyFont="1" applyBorder="1" applyAlignment="1">
      <alignment horizontal="center" vertical="center" wrapText="1"/>
    </xf>
    <xf numFmtId="4" fontId="4" fillId="0" borderId="11" xfId="48" applyNumberFormat="1" applyFont="1" applyFill="1" applyBorder="1" applyAlignment="1">
      <alignment horizontal="center" vertical="center" wrapText="1"/>
    </xf>
    <xf numFmtId="4" fontId="4" fillId="0" borderId="12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4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48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48" applyNumberFormat="1" applyFont="1" applyFill="1" applyBorder="1" applyAlignment="1">
      <alignment horizontal="center" vertical="center" wrapText="1"/>
    </xf>
    <xf numFmtId="43" fontId="2" fillId="0" borderId="0" xfId="48" applyFont="1" applyBorder="1" applyAlignment="1">
      <alignment horizontal="center" vertical="center" wrapText="1"/>
    </xf>
    <xf numFmtId="4" fontId="2" fillId="0" borderId="0" xfId="48" applyNumberFormat="1" applyFont="1" applyBorder="1" applyAlignment="1">
      <alignment horizontal="center" vertical="center" wrapText="1"/>
    </xf>
    <xf numFmtId="4" fontId="2" fillId="0" borderId="0" xfId="48" applyNumberFormat="1" applyFont="1" applyFill="1" applyBorder="1" applyAlignment="1">
      <alignment horizontal="center" vertical="center"/>
    </xf>
    <xf numFmtId="4" fontId="2" fillId="0" borderId="0" xfId="48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5" fillId="0" borderId="10" xfId="48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48" applyNumberFormat="1" applyFont="1" applyBorder="1" applyAlignment="1">
      <alignment horizontal="center" vertical="center" wrapText="1"/>
    </xf>
    <xf numFmtId="4" fontId="2" fillId="0" borderId="12" xfId="48" applyNumberFormat="1" applyFont="1" applyBorder="1" applyAlignment="1">
      <alignment horizontal="center" vertical="center" wrapText="1"/>
    </xf>
    <xf numFmtId="4" fontId="4" fillId="0" borderId="11" xfId="48" applyNumberFormat="1" applyFont="1" applyFill="1" applyBorder="1" applyAlignment="1">
      <alignment horizontal="right" vertical="center" wrapText="1"/>
    </xf>
    <xf numFmtId="4" fontId="4" fillId="0" borderId="12" xfId="48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1057275</xdr:colOff>
      <xdr:row>4</xdr:row>
      <xdr:rowOff>19050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20" zoomScaleNormal="120" zoomScalePageLayoutView="0" workbookViewId="0" topLeftCell="A52">
      <selection activeCell="B55" sqref="B55"/>
    </sheetView>
  </sheetViews>
  <sheetFormatPr defaultColWidth="11.421875" defaultRowHeight="15"/>
  <cols>
    <col min="1" max="1" width="8.00390625" style="2" customWidth="1"/>
    <col min="2" max="2" width="41.28125" style="19" customWidth="1"/>
    <col min="3" max="3" width="17.57421875" style="20" customWidth="1"/>
    <col min="4" max="4" width="8.00390625" style="14" customWidth="1"/>
    <col min="5" max="5" width="11.421875" style="51" customWidth="1"/>
    <col min="6" max="6" width="12.57421875" style="51" customWidth="1"/>
    <col min="7" max="7" width="11.421875" style="51" customWidth="1"/>
    <col min="8" max="8" width="11.421875" style="35" customWidth="1"/>
    <col min="9" max="10" width="11.421875" style="51" customWidth="1"/>
    <col min="11" max="14" width="11.421875" style="34" customWidth="1"/>
    <col min="15" max="16384" width="11.421875" style="2" customWidth="1"/>
  </cols>
  <sheetData>
    <row r="1" spans="1:10" ht="11.25">
      <c r="A1" s="1"/>
      <c r="B1" s="1"/>
      <c r="C1" s="21"/>
      <c r="D1" s="1"/>
      <c r="E1" s="33"/>
      <c r="F1" s="33"/>
      <c r="G1" s="33"/>
      <c r="H1" s="33"/>
      <c r="I1" s="33"/>
      <c r="J1" s="33"/>
    </row>
    <row r="2" spans="1:10" ht="11.25">
      <c r="A2" s="3"/>
      <c r="B2" s="1"/>
      <c r="C2" s="21"/>
      <c r="D2" s="3" t="s">
        <v>0</v>
      </c>
      <c r="E2" s="33"/>
      <c r="F2" s="33"/>
      <c r="G2" s="33"/>
      <c r="H2" s="33"/>
      <c r="I2" s="33"/>
      <c r="J2" s="33"/>
    </row>
    <row r="3" spans="1:10" ht="11.25">
      <c r="A3" s="3"/>
      <c r="B3" s="1"/>
      <c r="C3" s="21"/>
      <c r="D3" s="3" t="s">
        <v>1</v>
      </c>
      <c r="E3" s="33"/>
      <c r="F3" s="33"/>
      <c r="G3" s="33"/>
      <c r="H3" s="33"/>
      <c r="I3" s="33"/>
      <c r="J3" s="33"/>
    </row>
    <row r="4" spans="1:10" ht="11.25">
      <c r="A4" s="3"/>
      <c r="B4" s="1"/>
      <c r="C4" s="21"/>
      <c r="D4" s="3" t="s">
        <v>35</v>
      </c>
      <c r="E4" s="33"/>
      <c r="F4" s="33"/>
      <c r="G4" s="33"/>
      <c r="H4" s="33"/>
      <c r="I4" s="33"/>
      <c r="J4" s="33"/>
    </row>
    <row r="5" spans="1:10" ht="11.25">
      <c r="A5" s="3"/>
      <c r="B5" s="1"/>
      <c r="C5" s="21"/>
      <c r="D5" s="3" t="s">
        <v>34</v>
      </c>
      <c r="E5" s="33"/>
      <c r="F5" s="33"/>
      <c r="G5" s="33"/>
      <c r="H5" s="33"/>
      <c r="I5" s="33"/>
      <c r="J5" s="33"/>
    </row>
    <row r="6" spans="1:10" ht="11.25">
      <c r="A6" s="3"/>
      <c r="B6" s="3"/>
      <c r="C6" s="21"/>
      <c r="D6" s="3" t="s">
        <v>2</v>
      </c>
      <c r="E6" s="33"/>
      <c r="F6" s="33"/>
      <c r="G6" s="33"/>
      <c r="H6" s="33"/>
      <c r="I6" s="33"/>
      <c r="J6" s="33"/>
    </row>
    <row r="7" spans="1:10" ht="11.25">
      <c r="A7" s="1"/>
      <c r="B7" s="73" t="s">
        <v>64</v>
      </c>
      <c r="C7" s="73"/>
      <c r="D7" s="73"/>
      <c r="E7" s="35"/>
      <c r="F7" s="35"/>
      <c r="G7" s="35"/>
      <c r="I7" s="35"/>
      <c r="J7" s="35"/>
    </row>
    <row r="8" spans="1:14" ht="28.5" customHeight="1">
      <c r="A8" s="56" t="s">
        <v>110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1.25">
      <c r="A9" s="1"/>
      <c r="B9" s="4"/>
      <c r="C9" s="5"/>
      <c r="D9" s="6"/>
      <c r="E9" s="59" t="s">
        <v>3</v>
      </c>
      <c r="F9" s="59"/>
      <c r="G9" s="59" t="s">
        <v>3</v>
      </c>
      <c r="H9" s="59"/>
      <c r="I9" s="59" t="s">
        <v>3</v>
      </c>
      <c r="J9" s="59"/>
      <c r="K9" s="59" t="s">
        <v>3</v>
      </c>
      <c r="L9" s="59"/>
      <c r="M9" s="59" t="s">
        <v>3</v>
      </c>
      <c r="N9" s="59"/>
    </row>
    <row r="10" spans="1:14" ht="36" customHeight="1">
      <c r="A10" s="1"/>
      <c r="B10" s="4"/>
      <c r="C10" s="5"/>
      <c r="D10" s="6"/>
      <c r="E10" s="60" t="s">
        <v>56</v>
      </c>
      <c r="F10" s="60"/>
      <c r="G10" s="60" t="s">
        <v>4</v>
      </c>
      <c r="H10" s="60"/>
      <c r="I10" s="74" t="s">
        <v>58</v>
      </c>
      <c r="J10" s="74"/>
      <c r="K10" s="60" t="s">
        <v>61</v>
      </c>
      <c r="L10" s="60"/>
      <c r="M10" s="60" t="s">
        <v>83</v>
      </c>
      <c r="N10" s="60"/>
    </row>
    <row r="11" spans="1:14" s="11" customFormat="1" ht="45.75" customHeight="1">
      <c r="A11" s="7"/>
      <c r="B11" s="8"/>
      <c r="C11" s="9"/>
      <c r="D11" s="10"/>
      <c r="E11" s="60" t="s">
        <v>57</v>
      </c>
      <c r="F11" s="60"/>
      <c r="G11" s="60" t="s">
        <v>5</v>
      </c>
      <c r="H11" s="60"/>
      <c r="I11" s="60" t="s">
        <v>59</v>
      </c>
      <c r="J11" s="60"/>
      <c r="K11" s="60" t="s">
        <v>108</v>
      </c>
      <c r="L11" s="60"/>
      <c r="M11" s="60" t="s">
        <v>109</v>
      </c>
      <c r="N11" s="60"/>
    </row>
    <row r="12" spans="1:14" ht="11.25">
      <c r="A12" s="75" t="s">
        <v>6</v>
      </c>
      <c r="B12" s="75" t="s">
        <v>7</v>
      </c>
      <c r="C12" s="75" t="s">
        <v>8</v>
      </c>
      <c r="D12" s="75" t="s">
        <v>9</v>
      </c>
      <c r="E12" s="59" t="s">
        <v>10</v>
      </c>
      <c r="F12" s="59"/>
      <c r="G12" s="59" t="s">
        <v>10</v>
      </c>
      <c r="H12" s="59"/>
      <c r="I12" s="59" t="s">
        <v>10</v>
      </c>
      <c r="J12" s="59"/>
      <c r="K12" s="59" t="s">
        <v>10</v>
      </c>
      <c r="L12" s="59"/>
      <c r="M12" s="59" t="s">
        <v>10</v>
      </c>
      <c r="N12" s="59"/>
    </row>
    <row r="13" spans="1:14" s="12" customFormat="1" ht="11.25" customHeight="1">
      <c r="A13" s="75"/>
      <c r="B13" s="75"/>
      <c r="C13" s="75"/>
      <c r="D13" s="75"/>
      <c r="E13" s="76" t="s">
        <v>106</v>
      </c>
      <c r="F13" s="77"/>
      <c r="G13" s="60" t="s">
        <v>107</v>
      </c>
      <c r="H13" s="60"/>
      <c r="I13" s="60" t="s">
        <v>60</v>
      </c>
      <c r="J13" s="60"/>
      <c r="K13" s="60" t="s">
        <v>62</v>
      </c>
      <c r="L13" s="60"/>
      <c r="M13" s="60" t="s">
        <v>63</v>
      </c>
      <c r="N13" s="60"/>
    </row>
    <row r="14" spans="1:14" ht="11.25">
      <c r="A14" s="75"/>
      <c r="B14" s="75"/>
      <c r="C14" s="75"/>
      <c r="D14" s="75"/>
      <c r="E14" s="59" t="s">
        <v>11</v>
      </c>
      <c r="F14" s="59"/>
      <c r="G14" s="59" t="s">
        <v>11</v>
      </c>
      <c r="H14" s="59"/>
      <c r="I14" s="59" t="s">
        <v>11</v>
      </c>
      <c r="J14" s="59"/>
      <c r="K14" s="59" t="s">
        <v>11</v>
      </c>
      <c r="L14" s="59"/>
      <c r="M14" s="59" t="s">
        <v>11</v>
      </c>
      <c r="N14" s="59"/>
    </row>
    <row r="15" spans="1:14" ht="11.25">
      <c r="A15" s="75"/>
      <c r="B15" s="75"/>
      <c r="C15" s="75"/>
      <c r="D15" s="75"/>
      <c r="E15" s="28" t="s">
        <v>12</v>
      </c>
      <c r="F15" s="28" t="s">
        <v>13</v>
      </c>
      <c r="G15" s="28" t="s">
        <v>12</v>
      </c>
      <c r="H15" s="28" t="s">
        <v>13</v>
      </c>
      <c r="I15" s="28" t="s">
        <v>12</v>
      </c>
      <c r="J15" s="28" t="s">
        <v>13</v>
      </c>
      <c r="K15" s="28" t="s">
        <v>12</v>
      </c>
      <c r="L15" s="28" t="s">
        <v>13</v>
      </c>
      <c r="M15" s="28" t="s">
        <v>12</v>
      </c>
      <c r="N15" s="28" t="s">
        <v>13</v>
      </c>
    </row>
    <row r="16" spans="1:14" s="14" customFormat="1" ht="12" customHeight="1">
      <c r="A16" s="13">
        <v>2101</v>
      </c>
      <c r="B16" s="23" t="s">
        <v>36</v>
      </c>
      <c r="C16" s="24" t="s">
        <v>45</v>
      </c>
      <c r="D16" s="24">
        <v>150</v>
      </c>
      <c r="E16" s="36">
        <v>318.5</v>
      </c>
      <c r="F16" s="37">
        <f>E16*D16</f>
        <v>47775</v>
      </c>
      <c r="G16" s="36">
        <v>39.26</v>
      </c>
      <c r="H16" s="37">
        <f>G16*D16</f>
        <v>5889</v>
      </c>
      <c r="I16" s="37">
        <v>29.9</v>
      </c>
      <c r="J16" s="38">
        <f>I16*D16</f>
        <v>4485</v>
      </c>
      <c r="K16" s="39">
        <v>23.65</v>
      </c>
      <c r="L16" s="40">
        <f aca="true" t="shared" si="0" ref="L16:L24">K16*D16</f>
        <v>3547.5</v>
      </c>
      <c r="M16" s="61" t="s">
        <v>82</v>
      </c>
      <c r="N16" s="62"/>
    </row>
    <row r="17" spans="1:14" s="14" customFormat="1" ht="12" customHeight="1">
      <c r="A17" s="13">
        <v>2101</v>
      </c>
      <c r="B17" s="23" t="s">
        <v>37</v>
      </c>
      <c r="C17" s="24" t="s">
        <v>31</v>
      </c>
      <c r="D17" s="24">
        <v>50</v>
      </c>
      <c r="E17" s="36">
        <v>22</v>
      </c>
      <c r="F17" s="37">
        <f aca="true" t="shared" si="1" ref="F17:F33">E17*D17</f>
        <v>1100</v>
      </c>
      <c r="G17" s="36">
        <v>26.67</v>
      </c>
      <c r="H17" s="37">
        <f aca="true" t="shared" si="2" ref="H17:H33">G17*D17</f>
        <v>1333.5</v>
      </c>
      <c r="I17" s="37">
        <v>18</v>
      </c>
      <c r="J17" s="38">
        <f aca="true" t="shared" si="3" ref="J17:J56">I17*D17</f>
        <v>900</v>
      </c>
      <c r="K17" s="39">
        <v>15.61</v>
      </c>
      <c r="L17" s="40">
        <f t="shared" si="0"/>
        <v>780.5</v>
      </c>
      <c r="M17" s="41">
        <v>22.22</v>
      </c>
      <c r="N17" s="37">
        <f aca="true" t="shared" si="4" ref="N17:N24">D17*M17</f>
        <v>1111</v>
      </c>
    </row>
    <row r="18" spans="1:14" s="14" customFormat="1" ht="12" customHeight="1">
      <c r="A18" s="13">
        <v>2101</v>
      </c>
      <c r="B18" s="23" t="s">
        <v>38</v>
      </c>
      <c r="C18" s="24" t="s">
        <v>31</v>
      </c>
      <c r="D18" s="24">
        <v>30</v>
      </c>
      <c r="E18" s="36">
        <v>31</v>
      </c>
      <c r="F18" s="37">
        <f t="shared" si="1"/>
        <v>930</v>
      </c>
      <c r="G18" s="36">
        <v>28.7</v>
      </c>
      <c r="H18" s="37">
        <f t="shared" si="2"/>
        <v>861</v>
      </c>
      <c r="I18" s="37">
        <v>24</v>
      </c>
      <c r="J18" s="38">
        <f t="shared" si="3"/>
        <v>720</v>
      </c>
      <c r="K18" s="39">
        <v>23.58</v>
      </c>
      <c r="L18" s="40">
        <f t="shared" si="0"/>
        <v>707.4</v>
      </c>
      <c r="M18" s="41">
        <v>24.13</v>
      </c>
      <c r="N18" s="37">
        <f t="shared" si="4"/>
        <v>723.9</v>
      </c>
    </row>
    <row r="19" spans="1:14" s="14" customFormat="1" ht="12" customHeight="1">
      <c r="A19" s="13">
        <v>2101</v>
      </c>
      <c r="B19" s="23" t="s">
        <v>39</v>
      </c>
      <c r="C19" s="24" t="s">
        <v>31</v>
      </c>
      <c r="D19" s="24">
        <v>10</v>
      </c>
      <c r="E19" s="36">
        <v>31.5</v>
      </c>
      <c r="F19" s="37">
        <f t="shared" si="1"/>
        <v>315</v>
      </c>
      <c r="G19" s="36">
        <v>28.52</v>
      </c>
      <c r="H19" s="37">
        <f t="shared" si="2"/>
        <v>285.2</v>
      </c>
      <c r="I19" s="37">
        <v>28</v>
      </c>
      <c r="J19" s="38">
        <f t="shared" si="3"/>
        <v>280</v>
      </c>
      <c r="K19" s="41">
        <v>27.1</v>
      </c>
      <c r="L19" s="37">
        <f t="shared" si="0"/>
        <v>271</v>
      </c>
      <c r="M19" s="39">
        <v>25.92</v>
      </c>
      <c r="N19" s="40">
        <f t="shared" si="4"/>
        <v>259.20000000000005</v>
      </c>
    </row>
    <row r="20" spans="1:14" s="14" customFormat="1" ht="12" customHeight="1">
      <c r="A20" s="13">
        <v>2101</v>
      </c>
      <c r="B20" s="23" t="s">
        <v>40</v>
      </c>
      <c r="C20" s="24" t="s">
        <v>31</v>
      </c>
      <c r="D20" s="24">
        <v>200</v>
      </c>
      <c r="E20" s="42">
        <v>23.5</v>
      </c>
      <c r="F20" s="40">
        <f t="shared" si="1"/>
        <v>4700</v>
      </c>
      <c r="G20" s="36">
        <v>31.12</v>
      </c>
      <c r="H20" s="37">
        <f t="shared" si="2"/>
        <v>6224</v>
      </c>
      <c r="I20" s="37">
        <v>25</v>
      </c>
      <c r="J20" s="38">
        <f t="shared" si="3"/>
        <v>5000</v>
      </c>
      <c r="K20" s="41">
        <v>66.35</v>
      </c>
      <c r="L20" s="37">
        <f t="shared" si="0"/>
        <v>13269.999999999998</v>
      </c>
      <c r="M20" s="41">
        <v>45.16</v>
      </c>
      <c r="N20" s="37">
        <f t="shared" si="4"/>
        <v>9032</v>
      </c>
    </row>
    <row r="21" spans="1:14" s="14" customFormat="1" ht="23.25" customHeight="1">
      <c r="A21" s="13">
        <v>2101</v>
      </c>
      <c r="B21" s="23" t="s">
        <v>41</v>
      </c>
      <c r="C21" s="24" t="s">
        <v>42</v>
      </c>
      <c r="D21" s="24">
        <v>1</v>
      </c>
      <c r="E21" s="36">
        <v>207.5</v>
      </c>
      <c r="F21" s="37">
        <f t="shared" si="1"/>
        <v>207.5</v>
      </c>
      <c r="G21" s="36">
        <v>215.8</v>
      </c>
      <c r="H21" s="37">
        <f t="shared" si="2"/>
        <v>215.8</v>
      </c>
      <c r="I21" s="40">
        <v>165</v>
      </c>
      <c r="J21" s="43">
        <f t="shared" si="3"/>
        <v>165</v>
      </c>
      <c r="K21" s="29">
        <v>189</v>
      </c>
      <c r="L21" s="37">
        <f t="shared" si="0"/>
        <v>189</v>
      </c>
      <c r="M21" s="29">
        <v>174</v>
      </c>
      <c r="N21" s="37">
        <f t="shared" si="4"/>
        <v>174</v>
      </c>
    </row>
    <row r="22" spans="1:14" s="14" customFormat="1" ht="12" customHeight="1">
      <c r="A22" s="13">
        <v>2101</v>
      </c>
      <c r="B22" s="23" t="s">
        <v>43</v>
      </c>
      <c r="C22" s="24" t="s">
        <v>31</v>
      </c>
      <c r="D22" s="24">
        <v>25</v>
      </c>
      <c r="E22" s="61" t="s">
        <v>82</v>
      </c>
      <c r="F22" s="62"/>
      <c r="G22" s="36">
        <v>43.58</v>
      </c>
      <c r="H22" s="37">
        <f t="shared" si="2"/>
        <v>1089.5</v>
      </c>
      <c r="I22" s="37">
        <v>49</v>
      </c>
      <c r="J22" s="38">
        <f t="shared" si="3"/>
        <v>1225</v>
      </c>
      <c r="K22" s="41">
        <v>42.38</v>
      </c>
      <c r="L22" s="37">
        <f t="shared" si="0"/>
        <v>1059.5</v>
      </c>
      <c r="M22" s="39">
        <v>34.94</v>
      </c>
      <c r="N22" s="40">
        <f t="shared" si="4"/>
        <v>873.5</v>
      </c>
    </row>
    <row r="23" spans="1:14" s="14" customFormat="1" ht="12" customHeight="1">
      <c r="A23" s="13">
        <v>2101</v>
      </c>
      <c r="B23" s="23" t="s">
        <v>44</v>
      </c>
      <c r="C23" s="24" t="s">
        <v>45</v>
      </c>
      <c r="D23" s="24">
        <v>10</v>
      </c>
      <c r="E23" s="36">
        <v>81.2</v>
      </c>
      <c r="F23" s="37">
        <f t="shared" si="1"/>
        <v>812</v>
      </c>
      <c r="G23" s="36">
        <v>67.9</v>
      </c>
      <c r="H23" s="37">
        <f t="shared" si="2"/>
        <v>679</v>
      </c>
      <c r="I23" s="37">
        <v>67</v>
      </c>
      <c r="J23" s="38">
        <f t="shared" si="3"/>
        <v>670</v>
      </c>
      <c r="K23" s="39">
        <v>53.13</v>
      </c>
      <c r="L23" s="39">
        <f t="shared" si="0"/>
        <v>531.3000000000001</v>
      </c>
      <c r="M23" s="41">
        <v>53.69</v>
      </c>
      <c r="N23" s="37">
        <f t="shared" si="4"/>
        <v>536.9</v>
      </c>
    </row>
    <row r="24" spans="1:14" s="14" customFormat="1" ht="12" customHeight="1">
      <c r="A24" s="13">
        <v>2101</v>
      </c>
      <c r="B24" s="23" t="s">
        <v>46</v>
      </c>
      <c r="C24" s="24" t="s">
        <v>45</v>
      </c>
      <c r="D24" s="24">
        <v>15</v>
      </c>
      <c r="E24" s="36">
        <v>93.8</v>
      </c>
      <c r="F24" s="37">
        <f t="shared" si="1"/>
        <v>1407</v>
      </c>
      <c r="G24" s="36">
        <v>79.9</v>
      </c>
      <c r="H24" s="37">
        <f t="shared" si="2"/>
        <v>1198.5</v>
      </c>
      <c r="I24" s="37">
        <v>75</v>
      </c>
      <c r="J24" s="38">
        <f t="shared" si="3"/>
        <v>1125</v>
      </c>
      <c r="K24" s="41">
        <v>64.76</v>
      </c>
      <c r="L24" s="37">
        <f t="shared" si="0"/>
        <v>971.4000000000001</v>
      </c>
      <c r="M24" s="39">
        <v>61.95</v>
      </c>
      <c r="N24" s="40">
        <f t="shared" si="4"/>
        <v>929.25</v>
      </c>
    </row>
    <row r="25" spans="1:14" s="14" customFormat="1" ht="12" customHeight="1">
      <c r="A25" s="13">
        <v>2101</v>
      </c>
      <c r="B25" s="23" t="s">
        <v>47</v>
      </c>
      <c r="C25" s="24" t="s">
        <v>31</v>
      </c>
      <c r="D25" s="24">
        <v>14</v>
      </c>
      <c r="E25" s="42">
        <v>25.9</v>
      </c>
      <c r="F25" s="40">
        <f t="shared" si="1"/>
        <v>362.59999999999997</v>
      </c>
      <c r="G25" s="61" t="s">
        <v>82</v>
      </c>
      <c r="H25" s="62"/>
      <c r="I25" s="37">
        <v>27</v>
      </c>
      <c r="J25" s="38">
        <f t="shared" si="3"/>
        <v>378</v>
      </c>
      <c r="K25" s="61" t="s">
        <v>82</v>
      </c>
      <c r="L25" s="62"/>
      <c r="M25" s="78" t="s">
        <v>82</v>
      </c>
      <c r="N25" s="79"/>
    </row>
    <row r="26" spans="1:14" s="14" customFormat="1" ht="12" customHeight="1">
      <c r="A26" s="13">
        <v>2101</v>
      </c>
      <c r="B26" s="23" t="s">
        <v>48</v>
      </c>
      <c r="C26" s="24" t="s">
        <v>31</v>
      </c>
      <c r="D26" s="24">
        <v>70</v>
      </c>
      <c r="E26" s="36">
        <v>110</v>
      </c>
      <c r="F26" s="37">
        <f t="shared" si="1"/>
        <v>7700</v>
      </c>
      <c r="G26" s="36">
        <v>86.74</v>
      </c>
      <c r="H26" s="37">
        <f t="shared" si="2"/>
        <v>6071.799999999999</v>
      </c>
      <c r="I26" s="37">
        <v>59.2</v>
      </c>
      <c r="J26" s="38">
        <f t="shared" si="3"/>
        <v>4144</v>
      </c>
      <c r="K26" s="61" t="s">
        <v>82</v>
      </c>
      <c r="L26" s="62"/>
      <c r="M26" s="39">
        <v>56.74</v>
      </c>
      <c r="N26" s="40">
        <f>D26*M26</f>
        <v>3971.8</v>
      </c>
    </row>
    <row r="27" spans="1:14" s="14" customFormat="1" ht="12" customHeight="1">
      <c r="A27" s="13">
        <v>2101</v>
      </c>
      <c r="B27" s="23" t="s">
        <v>96</v>
      </c>
      <c r="C27" s="24" t="s">
        <v>31</v>
      </c>
      <c r="D27" s="24">
        <v>700</v>
      </c>
      <c r="E27" s="36">
        <v>1.5</v>
      </c>
      <c r="F27" s="37">
        <f t="shared" si="1"/>
        <v>1050</v>
      </c>
      <c r="G27" s="61" t="s">
        <v>82</v>
      </c>
      <c r="H27" s="62"/>
      <c r="I27" s="40">
        <v>0.99</v>
      </c>
      <c r="J27" s="43">
        <f t="shared" si="3"/>
        <v>693</v>
      </c>
      <c r="K27" s="61" t="s">
        <v>82</v>
      </c>
      <c r="L27" s="62"/>
      <c r="M27" s="41">
        <v>2.02</v>
      </c>
      <c r="N27" s="37">
        <f>D27*M27</f>
        <v>1414</v>
      </c>
    </row>
    <row r="28" spans="1:14" s="14" customFormat="1" ht="12" customHeight="1">
      <c r="A28" s="13">
        <v>2101</v>
      </c>
      <c r="B28" s="25" t="s">
        <v>49</v>
      </c>
      <c r="C28" s="24" t="s">
        <v>31</v>
      </c>
      <c r="D28" s="24">
        <v>82</v>
      </c>
      <c r="E28" s="36">
        <v>7.5</v>
      </c>
      <c r="F28" s="37">
        <f t="shared" si="1"/>
        <v>615</v>
      </c>
      <c r="G28" s="36">
        <v>6.93</v>
      </c>
      <c r="H28" s="37">
        <f t="shared" si="2"/>
        <v>568.26</v>
      </c>
      <c r="I28" s="40">
        <v>4.71</v>
      </c>
      <c r="J28" s="43">
        <f t="shared" si="3"/>
        <v>386.21999999999997</v>
      </c>
      <c r="K28" s="41">
        <v>6.4</v>
      </c>
      <c r="L28" s="37">
        <f>K28*D28</f>
        <v>524.8000000000001</v>
      </c>
      <c r="M28" s="41">
        <v>5.87</v>
      </c>
      <c r="N28" s="37">
        <f>D28*M28</f>
        <v>481.34000000000003</v>
      </c>
    </row>
    <row r="29" spans="1:14" s="14" customFormat="1" ht="12" customHeight="1">
      <c r="A29" s="13">
        <v>2101</v>
      </c>
      <c r="B29" s="23" t="s">
        <v>50</v>
      </c>
      <c r="C29" s="24" t="s">
        <v>31</v>
      </c>
      <c r="D29" s="24">
        <v>100</v>
      </c>
      <c r="E29" s="36">
        <v>10</v>
      </c>
      <c r="F29" s="37">
        <f t="shared" si="1"/>
        <v>1000</v>
      </c>
      <c r="G29" s="36">
        <v>6.64</v>
      </c>
      <c r="H29" s="37">
        <f t="shared" si="2"/>
        <v>664</v>
      </c>
      <c r="I29" s="37">
        <v>8.46</v>
      </c>
      <c r="J29" s="38">
        <f t="shared" si="3"/>
        <v>846.0000000000001</v>
      </c>
      <c r="K29" s="41">
        <v>6.08</v>
      </c>
      <c r="L29" s="37">
        <f>K29*D29</f>
        <v>608</v>
      </c>
      <c r="M29" s="39">
        <v>4.65</v>
      </c>
      <c r="N29" s="40">
        <f>D29*M29</f>
        <v>465.00000000000006</v>
      </c>
    </row>
    <row r="30" spans="1:14" s="14" customFormat="1" ht="30.75" customHeight="1">
      <c r="A30" s="13">
        <v>2101</v>
      </c>
      <c r="B30" s="23" t="s">
        <v>51</v>
      </c>
      <c r="C30" s="24" t="s">
        <v>52</v>
      </c>
      <c r="D30" s="24">
        <v>100</v>
      </c>
      <c r="E30" s="36">
        <v>59</v>
      </c>
      <c r="F30" s="37">
        <f t="shared" si="1"/>
        <v>5900</v>
      </c>
      <c r="G30" s="42">
        <v>15</v>
      </c>
      <c r="H30" s="40">
        <f t="shared" si="2"/>
        <v>1500</v>
      </c>
      <c r="I30" s="37">
        <v>52.36</v>
      </c>
      <c r="J30" s="38">
        <f t="shared" si="3"/>
        <v>5236</v>
      </c>
      <c r="K30" s="61" t="s">
        <v>82</v>
      </c>
      <c r="L30" s="62"/>
      <c r="M30" s="61" t="s">
        <v>82</v>
      </c>
      <c r="N30" s="62"/>
    </row>
    <row r="31" spans="1:14" s="14" customFormat="1" ht="30.75" customHeight="1">
      <c r="A31" s="13">
        <v>2101</v>
      </c>
      <c r="B31" s="23" t="s">
        <v>53</v>
      </c>
      <c r="C31" s="24" t="s">
        <v>52</v>
      </c>
      <c r="D31" s="24">
        <v>19</v>
      </c>
      <c r="E31" s="36">
        <v>75</v>
      </c>
      <c r="F31" s="37">
        <f t="shared" si="1"/>
        <v>1425</v>
      </c>
      <c r="G31" s="61" t="s">
        <v>82</v>
      </c>
      <c r="H31" s="62"/>
      <c r="I31" s="40">
        <v>61.88</v>
      </c>
      <c r="J31" s="43">
        <f t="shared" si="3"/>
        <v>1175.72</v>
      </c>
      <c r="K31" s="61" t="s">
        <v>82</v>
      </c>
      <c r="L31" s="62"/>
      <c r="M31" s="61" t="s">
        <v>82</v>
      </c>
      <c r="N31" s="62"/>
    </row>
    <row r="32" spans="1:14" s="14" customFormat="1" ht="12" customHeight="1">
      <c r="A32" s="13">
        <v>2101</v>
      </c>
      <c r="B32" s="23" t="s">
        <v>85</v>
      </c>
      <c r="C32" s="24" t="s">
        <v>31</v>
      </c>
      <c r="D32" s="24">
        <v>30</v>
      </c>
      <c r="E32" s="36">
        <v>74.6</v>
      </c>
      <c r="F32" s="37">
        <f t="shared" si="1"/>
        <v>2238</v>
      </c>
      <c r="G32" s="36">
        <v>57.02</v>
      </c>
      <c r="H32" s="37">
        <f t="shared" si="2"/>
        <v>1710.6000000000001</v>
      </c>
      <c r="I32" s="37">
        <v>19</v>
      </c>
      <c r="J32" s="38">
        <f t="shared" si="3"/>
        <v>570</v>
      </c>
      <c r="K32" s="41">
        <v>25.19</v>
      </c>
      <c r="L32" s="37">
        <f aca="true" t="shared" si="5" ref="L32:L41">K32*D32</f>
        <v>755.7</v>
      </c>
      <c r="M32" s="39">
        <v>14.48</v>
      </c>
      <c r="N32" s="40">
        <f aca="true" t="shared" si="6" ref="N32:N41">D32*M32</f>
        <v>434.40000000000003</v>
      </c>
    </row>
    <row r="33" spans="1:14" s="14" customFormat="1" ht="12" customHeight="1">
      <c r="A33" s="13">
        <v>2101</v>
      </c>
      <c r="B33" s="23" t="s">
        <v>54</v>
      </c>
      <c r="C33" s="24" t="s">
        <v>31</v>
      </c>
      <c r="D33" s="24">
        <v>60</v>
      </c>
      <c r="E33" s="36">
        <v>12.8</v>
      </c>
      <c r="F33" s="37">
        <f t="shared" si="1"/>
        <v>768</v>
      </c>
      <c r="G33" s="36">
        <v>10.8</v>
      </c>
      <c r="H33" s="37">
        <f t="shared" si="2"/>
        <v>648</v>
      </c>
      <c r="I33" s="37">
        <v>11.75</v>
      </c>
      <c r="J33" s="38">
        <f t="shared" si="3"/>
        <v>705</v>
      </c>
      <c r="K33" s="41">
        <v>16.45</v>
      </c>
      <c r="L33" s="37">
        <f t="shared" si="5"/>
        <v>987</v>
      </c>
      <c r="M33" s="39">
        <v>10.63</v>
      </c>
      <c r="N33" s="40">
        <f t="shared" si="6"/>
        <v>637.8000000000001</v>
      </c>
    </row>
    <row r="34" spans="1:14" s="14" customFormat="1" ht="12" customHeight="1">
      <c r="A34" s="13">
        <v>2101</v>
      </c>
      <c r="B34" s="23" t="s">
        <v>55</v>
      </c>
      <c r="C34" s="24" t="s">
        <v>31</v>
      </c>
      <c r="D34" s="24">
        <v>25</v>
      </c>
      <c r="E34" s="36">
        <v>13.5</v>
      </c>
      <c r="F34" s="37">
        <f>E34*D34</f>
        <v>337.5</v>
      </c>
      <c r="G34" s="36">
        <v>17.1</v>
      </c>
      <c r="H34" s="37">
        <f>G34*D34</f>
        <v>427.50000000000006</v>
      </c>
      <c r="I34" s="37">
        <v>13</v>
      </c>
      <c r="J34" s="38">
        <f t="shared" si="3"/>
        <v>325</v>
      </c>
      <c r="K34" s="41">
        <v>16.45</v>
      </c>
      <c r="L34" s="37">
        <f t="shared" si="5"/>
        <v>411.25</v>
      </c>
      <c r="M34" s="39">
        <v>10.63</v>
      </c>
      <c r="N34" s="40">
        <f t="shared" si="6"/>
        <v>265.75</v>
      </c>
    </row>
    <row r="35" spans="1:14" s="14" customFormat="1" ht="12" customHeight="1">
      <c r="A35" s="13">
        <v>2105</v>
      </c>
      <c r="B35" s="26" t="s">
        <v>65</v>
      </c>
      <c r="C35" s="27" t="s">
        <v>66</v>
      </c>
      <c r="D35" s="27">
        <v>2</v>
      </c>
      <c r="E35" s="57" t="s">
        <v>82</v>
      </c>
      <c r="F35" s="58"/>
      <c r="G35" s="40">
        <v>2798</v>
      </c>
      <c r="H35" s="40">
        <f>G35*D35</f>
        <v>5596</v>
      </c>
      <c r="I35" s="37">
        <v>3099</v>
      </c>
      <c r="J35" s="38">
        <f t="shared" si="3"/>
        <v>6198</v>
      </c>
      <c r="K35" s="37">
        <v>3097.77</v>
      </c>
      <c r="L35" s="37">
        <f t="shared" si="5"/>
        <v>6195.54</v>
      </c>
      <c r="M35" s="37">
        <v>3149.24</v>
      </c>
      <c r="N35" s="37">
        <f t="shared" si="6"/>
        <v>6298.48</v>
      </c>
    </row>
    <row r="36" spans="1:14" s="14" customFormat="1" ht="12" customHeight="1">
      <c r="A36" s="13">
        <v>2105</v>
      </c>
      <c r="B36" s="26" t="s">
        <v>67</v>
      </c>
      <c r="C36" s="27" t="s">
        <v>66</v>
      </c>
      <c r="D36" s="27">
        <v>2</v>
      </c>
      <c r="E36" s="57" t="s">
        <v>82</v>
      </c>
      <c r="F36" s="58"/>
      <c r="G36" s="40">
        <v>3417.65</v>
      </c>
      <c r="H36" s="40">
        <f aca="true" t="shared" si="7" ref="H36:H41">G36*D36</f>
        <v>6835.3</v>
      </c>
      <c r="I36" s="37">
        <v>4138</v>
      </c>
      <c r="J36" s="38">
        <f t="shared" si="3"/>
        <v>8276</v>
      </c>
      <c r="K36" s="37">
        <v>4128.17</v>
      </c>
      <c r="L36" s="37">
        <f t="shared" si="5"/>
        <v>8256.34</v>
      </c>
      <c r="M36" s="44">
        <v>4149.64</v>
      </c>
      <c r="N36" s="37">
        <f t="shared" si="6"/>
        <v>8299.28</v>
      </c>
    </row>
    <row r="37" spans="1:14" s="14" customFormat="1" ht="26.25" customHeight="1">
      <c r="A37" s="13">
        <v>2105</v>
      </c>
      <c r="B37" s="26" t="s">
        <v>68</v>
      </c>
      <c r="C37" s="27" t="s">
        <v>31</v>
      </c>
      <c r="D37" s="27">
        <v>1</v>
      </c>
      <c r="E37" s="57" t="s">
        <v>82</v>
      </c>
      <c r="F37" s="58"/>
      <c r="G37" s="37">
        <v>504.23</v>
      </c>
      <c r="H37" s="37">
        <f t="shared" si="7"/>
        <v>504.23</v>
      </c>
      <c r="I37" s="40">
        <v>503</v>
      </c>
      <c r="J37" s="43">
        <f t="shared" si="3"/>
        <v>503</v>
      </c>
      <c r="K37" s="37">
        <v>523.95</v>
      </c>
      <c r="L37" s="37">
        <f t="shared" si="5"/>
        <v>523.95</v>
      </c>
      <c r="M37" s="44">
        <v>506.22</v>
      </c>
      <c r="N37" s="37">
        <f t="shared" si="6"/>
        <v>506.22</v>
      </c>
    </row>
    <row r="38" spans="1:14" s="14" customFormat="1" ht="26.25" customHeight="1">
      <c r="A38" s="13">
        <v>2105</v>
      </c>
      <c r="B38" s="26" t="s">
        <v>69</v>
      </c>
      <c r="C38" s="27" t="s">
        <v>31</v>
      </c>
      <c r="D38" s="27">
        <v>1</v>
      </c>
      <c r="E38" s="57" t="s">
        <v>82</v>
      </c>
      <c r="F38" s="58"/>
      <c r="G38" s="37">
        <v>504.23</v>
      </c>
      <c r="H38" s="37">
        <f t="shared" si="7"/>
        <v>504.23</v>
      </c>
      <c r="I38" s="40">
        <v>503</v>
      </c>
      <c r="J38" s="43">
        <f t="shared" si="3"/>
        <v>503</v>
      </c>
      <c r="K38" s="37">
        <v>523.95</v>
      </c>
      <c r="L38" s="37">
        <f t="shared" si="5"/>
        <v>523.95</v>
      </c>
      <c r="M38" s="44">
        <v>506.22</v>
      </c>
      <c r="N38" s="37">
        <f t="shared" si="6"/>
        <v>506.22</v>
      </c>
    </row>
    <row r="39" spans="1:14" s="14" customFormat="1" ht="26.25" customHeight="1">
      <c r="A39" s="13">
        <v>2105</v>
      </c>
      <c r="B39" s="26" t="s">
        <v>70</v>
      </c>
      <c r="C39" s="27" t="s">
        <v>31</v>
      </c>
      <c r="D39" s="27">
        <v>1</v>
      </c>
      <c r="E39" s="57" t="s">
        <v>82</v>
      </c>
      <c r="F39" s="58"/>
      <c r="G39" s="37">
        <v>504.23</v>
      </c>
      <c r="H39" s="37">
        <f t="shared" si="7"/>
        <v>504.23</v>
      </c>
      <c r="I39" s="40">
        <v>503</v>
      </c>
      <c r="J39" s="43">
        <f t="shared" si="3"/>
        <v>503</v>
      </c>
      <c r="K39" s="37">
        <v>523.95</v>
      </c>
      <c r="L39" s="37">
        <f t="shared" si="5"/>
        <v>523.95</v>
      </c>
      <c r="M39" s="44">
        <v>506.22</v>
      </c>
      <c r="N39" s="37">
        <f t="shared" si="6"/>
        <v>506.22</v>
      </c>
    </row>
    <row r="40" spans="1:14" s="14" customFormat="1" ht="26.25" customHeight="1">
      <c r="A40" s="13">
        <v>2105</v>
      </c>
      <c r="B40" s="26" t="s">
        <v>71</v>
      </c>
      <c r="C40" s="27" t="s">
        <v>31</v>
      </c>
      <c r="D40" s="27">
        <v>1</v>
      </c>
      <c r="E40" s="57" t="s">
        <v>82</v>
      </c>
      <c r="F40" s="58"/>
      <c r="G40" s="37">
        <v>448.18</v>
      </c>
      <c r="H40" s="37">
        <f t="shared" si="7"/>
        <v>448.18</v>
      </c>
      <c r="I40" s="40">
        <v>447</v>
      </c>
      <c r="J40" s="43">
        <f t="shared" si="3"/>
        <v>447</v>
      </c>
      <c r="K40" s="37">
        <v>465.71</v>
      </c>
      <c r="L40" s="37">
        <f t="shared" si="5"/>
        <v>465.71</v>
      </c>
      <c r="M40" s="44">
        <v>449.95</v>
      </c>
      <c r="N40" s="37">
        <f t="shared" si="6"/>
        <v>449.95</v>
      </c>
    </row>
    <row r="41" spans="1:14" s="14" customFormat="1" ht="26.25" customHeight="1">
      <c r="A41" s="13">
        <v>2105</v>
      </c>
      <c r="B41" s="26" t="s">
        <v>72</v>
      </c>
      <c r="C41" s="27" t="s">
        <v>31</v>
      </c>
      <c r="D41" s="27">
        <v>1</v>
      </c>
      <c r="E41" s="57" t="s">
        <v>82</v>
      </c>
      <c r="F41" s="58"/>
      <c r="G41" s="37">
        <v>495</v>
      </c>
      <c r="H41" s="37">
        <f t="shared" si="7"/>
        <v>495</v>
      </c>
      <c r="I41" s="40">
        <v>494</v>
      </c>
      <c r="J41" s="43">
        <f t="shared" si="3"/>
        <v>494</v>
      </c>
      <c r="K41" s="37">
        <v>512.31</v>
      </c>
      <c r="L41" s="37">
        <f t="shared" si="5"/>
        <v>512.31</v>
      </c>
      <c r="M41" s="44">
        <v>494.96</v>
      </c>
      <c r="N41" s="37">
        <f t="shared" si="6"/>
        <v>494.96</v>
      </c>
    </row>
    <row r="42" spans="1:14" s="14" customFormat="1" ht="26.25" customHeight="1">
      <c r="A42" s="13">
        <v>2105</v>
      </c>
      <c r="B42" s="26" t="s">
        <v>73</v>
      </c>
      <c r="C42" s="27" t="s">
        <v>31</v>
      </c>
      <c r="D42" s="27">
        <v>1</v>
      </c>
      <c r="E42" s="57" t="s">
        <v>82</v>
      </c>
      <c r="F42" s="58"/>
      <c r="G42" s="37">
        <v>3166.59</v>
      </c>
      <c r="H42" s="37">
        <f>G42*D42</f>
        <v>3166.59</v>
      </c>
      <c r="I42" s="40">
        <v>3165</v>
      </c>
      <c r="J42" s="43">
        <f t="shared" si="3"/>
        <v>3165</v>
      </c>
      <c r="K42" s="61" t="s">
        <v>82</v>
      </c>
      <c r="L42" s="62"/>
      <c r="M42" s="61" t="s">
        <v>82</v>
      </c>
      <c r="N42" s="62"/>
    </row>
    <row r="43" spans="1:14" s="14" customFormat="1" ht="22.5" customHeight="1">
      <c r="A43" s="13">
        <v>2105</v>
      </c>
      <c r="B43" s="23" t="s">
        <v>74</v>
      </c>
      <c r="C43" s="24" t="s">
        <v>75</v>
      </c>
      <c r="D43" s="24">
        <v>100</v>
      </c>
      <c r="E43" s="57" t="s">
        <v>82</v>
      </c>
      <c r="F43" s="58"/>
      <c r="G43" s="40">
        <v>6.2</v>
      </c>
      <c r="H43" s="40">
        <f aca="true" t="shared" si="8" ref="H43:H56">G43*D43</f>
        <v>620</v>
      </c>
      <c r="I43" s="61" t="s">
        <v>82</v>
      </c>
      <c r="J43" s="62"/>
      <c r="K43" s="61" t="s">
        <v>82</v>
      </c>
      <c r="L43" s="62"/>
      <c r="M43" s="61" t="s">
        <v>82</v>
      </c>
      <c r="N43" s="62"/>
    </row>
    <row r="44" spans="1:14" s="14" customFormat="1" ht="22.5" customHeight="1">
      <c r="A44" s="13">
        <v>2105</v>
      </c>
      <c r="B44" s="23" t="s">
        <v>76</v>
      </c>
      <c r="C44" s="24" t="s">
        <v>77</v>
      </c>
      <c r="D44" s="24">
        <v>10</v>
      </c>
      <c r="E44" s="57" t="s">
        <v>82</v>
      </c>
      <c r="F44" s="58"/>
      <c r="G44" s="37">
        <v>46.2</v>
      </c>
      <c r="H44" s="37">
        <f t="shared" si="8"/>
        <v>462</v>
      </c>
      <c r="I44" s="61" t="s">
        <v>82</v>
      </c>
      <c r="J44" s="62"/>
      <c r="K44" s="37">
        <v>16.34</v>
      </c>
      <c r="L44" s="37">
        <f>K44*D44</f>
        <v>163.4</v>
      </c>
      <c r="M44" s="45">
        <v>15.77</v>
      </c>
      <c r="N44" s="40">
        <f aca="true" t="shared" si="9" ref="N44:N55">D44*M44</f>
        <v>157.7</v>
      </c>
    </row>
    <row r="45" spans="1:14" s="14" customFormat="1" ht="31.5" customHeight="1">
      <c r="A45" s="13">
        <v>2105</v>
      </c>
      <c r="B45" s="23" t="s">
        <v>78</v>
      </c>
      <c r="C45" s="24" t="s">
        <v>77</v>
      </c>
      <c r="D45" s="24">
        <v>3</v>
      </c>
      <c r="E45" s="57" t="s">
        <v>82</v>
      </c>
      <c r="F45" s="58"/>
      <c r="G45" s="40">
        <v>557</v>
      </c>
      <c r="H45" s="40">
        <f t="shared" si="8"/>
        <v>1671</v>
      </c>
      <c r="I45" s="61" t="s">
        <v>82</v>
      </c>
      <c r="J45" s="62"/>
      <c r="K45" s="61" t="s">
        <v>82</v>
      </c>
      <c r="L45" s="62"/>
      <c r="M45" s="44">
        <v>575</v>
      </c>
      <c r="N45" s="37">
        <f t="shared" si="9"/>
        <v>1725</v>
      </c>
    </row>
    <row r="46" spans="1:14" s="14" customFormat="1" ht="31.5" customHeight="1">
      <c r="A46" s="13">
        <v>2105</v>
      </c>
      <c r="B46" s="23" t="s">
        <v>86</v>
      </c>
      <c r="C46" s="24" t="s">
        <v>31</v>
      </c>
      <c r="D46" s="24">
        <v>1</v>
      </c>
      <c r="E46" s="57" t="s">
        <v>82</v>
      </c>
      <c r="F46" s="58"/>
      <c r="G46" s="40">
        <v>920.4</v>
      </c>
      <c r="H46" s="40">
        <f t="shared" si="8"/>
        <v>920.4</v>
      </c>
      <c r="I46" s="37">
        <v>964.7</v>
      </c>
      <c r="J46" s="38">
        <f t="shared" si="3"/>
        <v>964.7</v>
      </c>
      <c r="K46" s="37">
        <v>975.24</v>
      </c>
      <c r="L46" s="37">
        <f aca="true" t="shared" si="10" ref="L46:L51">K46*D46</f>
        <v>975.24</v>
      </c>
      <c r="M46" s="44">
        <v>933.88</v>
      </c>
      <c r="N46" s="37">
        <f t="shared" si="9"/>
        <v>933.88</v>
      </c>
    </row>
    <row r="47" spans="1:14" s="14" customFormat="1" ht="31.5" customHeight="1">
      <c r="A47" s="13">
        <v>2105</v>
      </c>
      <c r="B47" s="23" t="s">
        <v>87</v>
      </c>
      <c r="C47" s="24" t="s">
        <v>31</v>
      </c>
      <c r="D47" s="24">
        <v>1</v>
      </c>
      <c r="E47" s="57" t="s">
        <v>82</v>
      </c>
      <c r="F47" s="58"/>
      <c r="G47" s="40">
        <v>920.4</v>
      </c>
      <c r="H47" s="40">
        <f t="shared" si="8"/>
        <v>920.4</v>
      </c>
      <c r="I47" s="37">
        <v>964.7</v>
      </c>
      <c r="J47" s="38">
        <f t="shared" si="3"/>
        <v>964.7</v>
      </c>
      <c r="K47" s="37">
        <v>975.24</v>
      </c>
      <c r="L47" s="37">
        <f t="shared" si="10"/>
        <v>975.24</v>
      </c>
      <c r="M47" s="44">
        <v>933.87</v>
      </c>
      <c r="N47" s="37">
        <f t="shared" si="9"/>
        <v>933.87</v>
      </c>
    </row>
    <row r="48" spans="1:14" s="14" customFormat="1" ht="31.5" customHeight="1">
      <c r="A48" s="13">
        <v>2105</v>
      </c>
      <c r="B48" s="23" t="s">
        <v>88</v>
      </c>
      <c r="C48" s="24" t="s">
        <v>31</v>
      </c>
      <c r="D48" s="24">
        <v>1</v>
      </c>
      <c r="E48" s="57" t="s">
        <v>82</v>
      </c>
      <c r="F48" s="58"/>
      <c r="G48" s="40">
        <v>920.4</v>
      </c>
      <c r="H48" s="40">
        <f t="shared" si="8"/>
        <v>920.4</v>
      </c>
      <c r="I48" s="37">
        <v>964.7</v>
      </c>
      <c r="J48" s="38">
        <f t="shared" si="3"/>
        <v>964.7</v>
      </c>
      <c r="K48" s="37">
        <v>975.24</v>
      </c>
      <c r="L48" s="37">
        <f t="shared" si="10"/>
        <v>975.24</v>
      </c>
      <c r="M48" s="44">
        <v>933.87</v>
      </c>
      <c r="N48" s="37">
        <f t="shared" si="9"/>
        <v>933.87</v>
      </c>
    </row>
    <row r="49" spans="1:14" s="14" customFormat="1" ht="31.5" customHeight="1">
      <c r="A49" s="13">
        <v>2105</v>
      </c>
      <c r="B49" s="23" t="s">
        <v>89</v>
      </c>
      <c r="C49" s="24" t="s">
        <v>31</v>
      </c>
      <c r="D49" s="24">
        <v>1</v>
      </c>
      <c r="E49" s="57" t="s">
        <v>82</v>
      </c>
      <c r="F49" s="58"/>
      <c r="G49" s="40">
        <v>920.4</v>
      </c>
      <c r="H49" s="40">
        <f t="shared" si="8"/>
        <v>920.4</v>
      </c>
      <c r="I49" s="37">
        <v>964.7</v>
      </c>
      <c r="J49" s="38">
        <f t="shared" si="3"/>
        <v>964.7</v>
      </c>
      <c r="K49" s="37">
        <v>975.24</v>
      </c>
      <c r="L49" s="37">
        <f t="shared" si="10"/>
        <v>975.24</v>
      </c>
      <c r="M49" s="44">
        <v>933.88</v>
      </c>
      <c r="N49" s="37">
        <f t="shared" si="9"/>
        <v>933.88</v>
      </c>
    </row>
    <row r="50" spans="1:14" s="14" customFormat="1" ht="31.5" customHeight="1">
      <c r="A50" s="13">
        <v>2105</v>
      </c>
      <c r="B50" s="23" t="s">
        <v>90</v>
      </c>
      <c r="C50" s="24" t="s">
        <v>31</v>
      </c>
      <c r="D50" s="24">
        <v>1</v>
      </c>
      <c r="E50" s="57" t="s">
        <v>82</v>
      </c>
      <c r="F50" s="58"/>
      <c r="G50" s="40">
        <v>920.4</v>
      </c>
      <c r="H50" s="40">
        <f t="shared" si="8"/>
        <v>920.4</v>
      </c>
      <c r="I50" s="37">
        <v>964.7</v>
      </c>
      <c r="J50" s="38">
        <f t="shared" si="3"/>
        <v>964.7</v>
      </c>
      <c r="K50" s="37">
        <v>966.61</v>
      </c>
      <c r="L50" s="37">
        <f t="shared" si="10"/>
        <v>966.61</v>
      </c>
      <c r="M50" s="44">
        <v>933.88</v>
      </c>
      <c r="N50" s="37">
        <f t="shared" si="9"/>
        <v>933.88</v>
      </c>
    </row>
    <row r="51" spans="1:14" s="14" customFormat="1" ht="34.5" customHeight="1">
      <c r="A51" s="13">
        <v>2105</v>
      </c>
      <c r="B51" s="23" t="s">
        <v>91</v>
      </c>
      <c r="C51" s="24" t="s">
        <v>31</v>
      </c>
      <c r="D51" s="24">
        <v>1</v>
      </c>
      <c r="E51" s="57" t="s">
        <v>82</v>
      </c>
      <c r="F51" s="58"/>
      <c r="G51" s="37">
        <v>780.38</v>
      </c>
      <c r="H51" s="37">
        <f t="shared" si="8"/>
        <v>780.38</v>
      </c>
      <c r="I51" s="40">
        <v>770.7</v>
      </c>
      <c r="J51" s="43">
        <f t="shared" si="3"/>
        <v>770.7</v>
      </c>
      <c r="K51" s="37">
        <v>818.72</v>
      </c>
      <c r="L51" s="37">
        <f t="shared" si="10"/>
        <v>818.72</v>
      </c>
      <c r="M51" s="44">
        <v>790.99</v>
      </c>
      <c r="N51" s="37">
        <f t="shared" si="9"/>
        <v>790.99</v>
      </c>
    </row>
    <row r="52" spans="1:14" s="14" customFormat="1" ht="34.5" customHeight="1">
      <c r="A52" s="13">
        <v>2105</v>
      </c>
      <c r="B52" s="23" t="s">
        <v>92</v>
      </c>
      <c r="C52" s="24" t="s">
        <v>31</v>
      </c>
      <c r="D52" s="24">
        <v>1</v>
      </c>
      <c r="E52" s="57" t="s">
        <v>82</v>
      </c>
      <c r="F52" s="58"/>
      <c r="G52" s="37">
        <v>780.38</v>
      </c>
      <c r="H52" s="37">
        <f t="shared" si="8"/>
        <v>780.38</v>
      </c>
      <c r="I52" s="40">
        <v>770.7</v>
      </c>
      <c r="J52" s="43">
        <f t="shared" si="3"/>
        <v>770.7</v>
      </c>
      <c r="K52" s="61" t="s">
        <v>82</v>
      </c>
      <c r="L52" s="62"/>
      <c r="M52" s="44">
        <v>833.25</v>
      </c>
      <c r="N52" s="37">
        <f t="shared" si="9"/>
        <v>833.25</v>
      </c>
    </row>
    <row r="53" spans="1:14" s="14" customFormat="1" ht="34.5" customHeight="1">
      <c r="A53" s="13">
        <v>2105</v>
      </c>
      <c r="B53" s="23" t="s">
        <v>93</v>
      </c>
      <c r="C53" s="24" t="s">
        <v>31</v>
      </c>
      <c r="D53" s="24">
        <v>1</v>
      </c>
      <c r="E53" s="57" t="s">
        <v>82</v>
      </c>
      <c r="F53" s="58"/>
      <c r="G53" s="37">
        <v>780.38</v>
      </c>
      <c r="H53" s="37">
        <f t="shared" si="8"/>
        <v>780.38</v>
      </c>
      <c r="I53" s="40">
        <v>770.7</v>
      </c>
      <c r="J53" s="43">
        <f t="shared" si="3"/>
        <v>770.7</v>
      </c>
      <c r="K53" s="61" t="s">
        <v>82</v>
      </c>
      <c r="L53" s="62"/>
      <c r="M53" s="44">
        <v>833.25</v>
      </c>
      <c r="N53" s="37">
        <f t="shared" si="9"/>
        <v>833.25</v>
      </c>
    </row>
    <row r="54" spans="1:14" s="14" customFormat="1" ht="34.5" customHeight="1">
      <c r="A54" s="13">
        <v>2105</v>
      </c>
      <c r="B54" s="23" t="s">
        <v>94</v>
      </c>
      <c r="C54" s="24" t="s">
        <v>31</v>
      </c>
      <c r="D54" s="24">
        <v>1</v>
      </c>
      <c r="E54" s="57" t="s">
        <v>82</v>
      </c>
      <c r="F54" s="58"/>
      <c r="G54" s="37">
        <v>780.38</v>
      </c>
      <c r="H54" s="37">
        <f t="shared" si="8"/>
        <v>780.38</v>
      </c>
      <c r="I54" s="40">
        <v>770.7</v>
      </c>
      <c r="J54" s="43">
        <f t="shared" si="3"/>
        <v>770.7</v>
      </c>
      <c r="K54" s="37">
        <v>812.72</v>
      </c>
      <c r="L54" s="37">
        <f>K54*D54</f>
        <v>812.72</v>
      </c>
      <c r="M54" s="44">
        <v>790.99</v>
      </c>
      <c r="N54" s="37">
        <f t="shared" si="9"/>
        <v>790.99</v>
      </c>
    </row>
    <row r="55" spans="1:14" s="14" customFormat="1" ht="34.5" customHeight="1">
      <c r="A55" s="13">
        <v>2105</v>
      </c>
      <c r="B55" s="23" t="s">
        <v>95</v>
      </c>
      <c r="C55" s="24" t="s">
        <v>31</v>
      </c>
      <c r="D55" s="24">
        <v>1</v>
      </c>
      <c r="E55" s="57" t="s">
        <v>82</v>
      </c>
      <c r="F55" s="58"/>
      <c r="G55" s="37">
        <v>780.38</v>
      </c>
      <c r="H55" s="37">
        <f t="shared" si="8"/>
        <v>780.38</v>
      </c>
      <c r="I55" s="40">
        <v>770.7</v>
      </c>
      <c r="J55" s="43">
        <f t="shared" si="3"/>
        <v>770.7</v>
      </c>
      <c r="K55" s="61" t="s">
        <v>82</v>
      </c>
      <c r="L55" s="62"/>
      <c r="M55" s="44">
        <v>833.25</v>
      </c>
      <c r="N55" s="37">
        <f t="shared" si="9"/>
        <v>833.25</v>
      </c>
    </row>
    <row r="56" spans="1:14" s="14" customFormat="1" ht="34.5" customHeight="1">
      <c r="A56" s="13">
        <v>2105</v>
      </c>
      <c r="B56" s="23" t="s">
        <v>111</v>
      </c>
      <c r="C56" s="24" t="s">
        <v>31</v>
      </c>
      <c r="D56" s="24">
        <v>1</v>
      </c>
      <c r="E56" s="57" t="s">
        <v>82</v>
      </c>
      <c r="F56" s="58"/>
      <c r="G56" s="37">
        <v>3375.69</v>
      </c>
      <c r="H56" s="37">
        <f t="shared" si="8"/>
        <v>3375.69</v>
      </c>
      <c r="I56" s="40">
        <v>5941</v>
      </c>
      <c r="J56" s="43">
        <f t="shared" si="3"/>
        <v>5941</v>
      </c>
      <c r="K56" s="61" t="s">
        <v>82</v>
      </c>
      <c r="L56" s="62"/>
      <c r="M56" s="61" t="s">
        <v>82</v>
      </c>
      <c r="N56" s="62"/>
    </row>
    <row r="57" spans="1:14" s="14" customFormat="1" ht="16.5" customHeight="1">
      <c r="A57" s="13">
        <v>2106</v>
      </c>
      <c r="B57" s="23" t="s">
        <v>79</v>
      </c>
      <c r="C57" s="24" t="s">
        <v>80</v>
      </c>
      <c r="D57" s="24">
        <v>455</v>
      </c>
      <c r="E57" s="57" t="s">
        <v>82</v>
      </c>
      <c r="F57" s="58"/>
      <c r="G57" s="40">
        <v>3.99</v>
      </c>
      <c r="H57" s="40">
        <f>G57*D57</f>
        <v>1815.45</v>
      </c>
      <c r="I57" s="37">
        <v>4.99</v>
      </c>
      <c r="J57" s="37">
        <f>I57*H57</f>
        <v>9059.095500000001</v>
      </c>
      <c r="K57" s="37">
        <v>5.05</v>
      </c>
      <c r="L57" s="37">
        <f>K57*D57</f>
        <v>2297.75</v>
      </c>
      <c r="M57" s="37">
        <v>4.14</v>
      </c>
      <c r="N57" s="37">
        <f>D57*M57</f>
        <v>1883.6999999999998</v>
      </c>
    </row>
    <row r="58" spans="1:14" s="14" customFormat="1" ht="16.5" customHeight="1">
      <c r="A58" s="13">
        <v>2106</v>
      </c>
      <c r="B58" s="23" t="s">
        <v>81</v>
      </c>
      <c r="C58" s="24" t="s">
        <v>80</v>
      </c>
      <c r="D58" s="24">
        <v>16</v>
      </c>
      <c r="E58" s="57" t="s">
        <v>82</v>
      </c>
      <c r="F58" s="58"/>
      <c r="G58" s="40">
        <v>398.17</v>
      </c>
      <c r="H58" s="40">
        <f>D58*G58</f>
        <v>6370.72</v>
      </c>
      <c r="I58" s="37">
        <v>518</v>
      </c>
      <c r="J58" s="37">
        <f>D58*I58</f>
        <v>8288</v>
      </c>
      <c r="K58" s="61" t="s">
        <v>82</v>
      </c>
      <c r="L58" s="62"/>
      <c r="M58" s="61" t="s">
        <v>82</v>
      </c>
      <c r="N58" s="62"/>
    </row>
    <row r="59" spans="2:14" s="14" customFormat="1" ht="11.25">
      <c r="B59" s="4"/>
      <c r="C59" s="22" t="s">
        <v>14</v>
      </c>
      <c r="D59" s="6"/>
      <c r="E59" s="31"/>
      <c r="F59" s="46">
        <f>F20+F25</f>
        <v>5062.6</v>
      </c>
      <c r="G59" s="46"/>
      <c r="H59" s="46">
        <f>H30+H35+H36+H43+H45+H46+H47+H48+H49+H50+H57+H58</f>
        <v>29010.47000000001</v>
      </c>
      <c r="I59" s="31"/>
      <c r="J59" s="46">
        <f>J21+J27+J28+J37+J38+J39+J40+J41+J42+J51+J52+J53+J54+J55+J56+J31</f>
        <v>17829.440000000002</v>
      </c>
      <c r="K59" s="47"/>
      <c r="L59" s="46">
        <f>L16+L17+L18+L23</f>
        <v>5566.7</v>
      </c>
      <c r="M59" s="47"/>
      <c r="N59" s="46">
        <f>N19+N22+N24+N26+N29+N32+N33+N34+N44</f>
        <v>7994.4</v>
      </c>
    </row>
    <row r="60" spans="2:14" s="14" customFormat="1" ht="11.25">
      <c r="B60" s="4"/>
      <c r="C60" s="22" t="s">
        <v>15</v>
      </c>
      <c r="D60" s="6"/>
      <c r="E60" s="31"/>
      <c r="F60" s="31">
        <f>F59*16%</f>
        <v>810.0160000000001</v>
      </c>
      <c r="G60" s="30"/>
      <c r="H60" s="31">
        <f>H59*16%</f>
        <v>4641.6752000000015</v>
      </c>
      <c r="I60" s="31"/>
      <c r="J60" s="31">
        <f>J59*16%</f>
        <v>2852.7104000000004</v>
      </c>
      <c r="K60" s="47"/>
      <c r="L60" s="31">
        <f>L59*16%</f>
        <v>890.672</v>
      </c>
      <c r="M60" s="47"/>
      <c r="N60" s="31">
        <f>N59*16%</f>
        <v>1279.104</v>
      </c>
    </row>
    <row r="61" spans="2:14" s="14" customFormat="1" ht="11.25">
      <c r="B61" s="4"/>
      <c r="C61" s="22" t="s">
        <v>16</v>
      </c>
      <c r="D61" s="6"/>
      <c r="E61" s="31"/>
      <c r="F61" s="31">
        <f>F59+F60</f>
        <v>5872.616</v>
      </c>
      <c r="G61" s="30"/>
      <c r="H61" s="31">
        <f>H59+H60</f>
        <v>33652.14520000001</v>
      </c>
      <c r="I61" s="31"/>
      <c r="J61" s="31">
        <f>J59+J60</f>
        <v>20682.150400000002</v>
      </c>
      <c r="K61" s="47"/>
      <c r="L61" s="31">
        <f>L59+L60</f>
        <v>6457.371999999999</v>
      </c>
      <c r="M61" s="47"/>
      <c r="N61" s="31">
        <f>N59+N60</f>
        <v>9273.503999999999</v>
      </c>
    </row>
    <row r="62" spans="2:14" s="14" customFormat="1" ht="11.25">
      <c r="B62" s="4"/>
      <c r="C62" s="22"/>
      <c r="D62" s="6"/>
      <c r="E62" s="31"/>
      <c r="F62" s="48"/>
      <c r="G62" s="30"/>
      <c r="H62" s="31"/>
      <c r="I62" s="31"/>
      <c r="J62" s="31"/>
      <c r="K62" s="47"/>
      <c r="L62" s="47"/>
      <c r="M62" s="47"/>
      <c r="N62" s="47"/>
    </row>
    <row r="63" spans="1:14" s="14" customFormat="1" ht="11.25">
      <c r="A63" s="6" t="s">
        <v>32</v>
      </c>
      <c r="B63" s="4"/>
      <c r="C63" s="5"/>
      <c r="D63" s="16"/>
      <c r="E63" s="49"/>
      <c r="F63" s="48" t="s">
        <v>17</v>
      </c>
      <c r="G63" s="50"/>
      <c r="H63" s="48" t="s">
        <v>17</v>
      </c>
      <c r="I63" s="31"/>
      <c r="J63" s="31" t="s">
        <v>17</v>
      </c>
      <c r="K63" s="47"/>
      <c r="L63" s="31" t="s">
        <v>17</v>
      </c>
      <c r="M63" s="47"/>
      <c r="N63" s="31" t="s">
        <v>17</v>
      </c>
    </row>
    <row r="64" spans="1:14" s="14" customFormat="1" ht="11.25">
      <c r="A64" s="6" t="s">
        <v>18</v>
      </c>
      <c r="B64" s="4"/>
      <c r="C64" s="5"/>
      <c r="D64" s="6"/>
      <c r="E64" s="50"/>
      <c r="F64" s="48" t="s">
        <v>98</v>
      </c>
      <c r="G64" s="50"/>
      <c r="H64" s="48" t="s">
        <v>17</v>
      </c>
      <c r="I64" s="31"/>
      <c r="J64" s="31" t="s">
        <v>102</v>
      </c>
      <c r="K64" s="47"/>
      <c r="L64" s="31" t="s">
        <v>103</v>
      </c>
      <c r="M64" s="47"/>
      <c r="N64" s="31" t="s">
        <v>104</v>
      </c>
    </row>
    <row r="65" spans="1:14" s="14" customFormat="1" ht="11.25">
      <c r="A65" s="6" t="s">
        <v>19</v>
      </c>
      <c r="B65" s="4"/>
      <c r="C65" s="5"/>
      <c r="D65" s="6"/>
      <c r="E65" s="50"/>
      <c r="F65" s="48" t="s">
        <v>100</v>
      </c>
      <c r="G65" s="50"/>
      <c r="H65" s="48" t="s">
        <v>17</v>
      </c>
      <c r="I65" s="31"/>
      <c r="J65" s="48" t="s">
        <v>100</v>
      </c>
      <c r="K65" s="47"/>
      <c r="L65" s="48" t="s">
        <v>100</v>
      </c>
      <c r="M65" s="47"/>
      <c r="N65" s="48" t="s">
        <v>105</v>
      </c>
    </row>
    <row r="66" spans="1:14" s="14" customFormat="1" ht="11.25">
      <c r="A66" s="6" t="s">
        <v>20</v>
      </c>
      <c r="B66" s="4"/>
      <c r="C66" s="5"/>
      <c r="D66" s="6"/>
      <c r="E66" s="31"/>
      <c r="F66" s="31" t="s">
        <v>99</v>
      </c>
      <c r="G66" s="31"/>
      <c r="H66" s="31" t="s">
        <v>101</v>
      </c>
      <c r="I66" s="31"/>
      <c r="J66" s="31" t="s">
        <v>100</v>
      </c>
      <c r="K66" s="47"/>
      <c r="L66" s="31" t="s">
        <v>101</v>
      </c>
      <c r="M66" s="47"/>
      <c r="N66" s="31" t="s">
        <v>101</v>
      </c>
    </row>
    <row r="67" spans="1:14" s="14" customFormat="1" ht="11.25">
      <c r="A67" s="6"/>
      <c r="B67" s="4"/>
      <c r="C67" s="5"/>
      <c r="D67" s="6"/>
      <c r="E67" s="31"/>
      <c r="F67" s="31"/>
      <c r="G67" s="31"/>
      <c r="H67" s="31"/>
      <c r="I67" s="31"/>
      <c r="J67" s="31"/>
      <c r="K67" s="47"/>
      <c r="L67" s="47"/>
      <c r="M67" s="47"/>
      <c r="N67" s="47"/>
    </row>
    <row r="68" spans="1:14" s="14" customFormat="1" ht="11.25">
      <c r="A68" s="6"/>
      <c r="B68" s="4"/>
      <c r="C68" s="5"/>
      <c r="D68" s="6"/>
      <c r="E68" s="31"/>
      <c r="F68" s="31"/>
      <c r="G68" s="31"/>
      <c r="H68" s="31"/>
      <c r="I68" s="72" t="s">
        <v>21</v>
      </c>
      <c r="J68" s="72"/>
      <c r="K68" s="47"/>
      <c r="L68" s="47"/>
      <c r="M68" s="47"/>
      <c r="N68" s="47"/>
    </row>
    <row r="69" spans="1:10" ht="11.25">
      <c r="A69" s="1"/>
      <c r="B69" s="65" t="s">
        <v>22</v>
      </c>
      <c r="C69" s="65"/>
      <c r="D69" s="66" t="s">
        <v>23</v>
      </c>
      <c r="E69" s="66"/>
      <c r="F69" s="66"/>
      <c r="G69" s="67" t="s">
        <v>24</v>
      </c>
      <c r="H69" s="67"/>
      <c r="I69" s="71" t="s">
        <v>25</v>
      </c>
      <c r="J69" s="71"/>
    </row>
    <row r="70" spans="1:10" ht="11.25">
      <c r="A70" s="1"/>
      <c r="B70" s="4"/>
      <c r="C70" s="17"/>
      <c r="D70" s="53"/>
      <c r="E70" s="54"/>
      <c r="F70" s="32"/>
      <c r="G70" s="71"/>
      <c r="H70" s="71"/>
      <c r="I70" s="54"/>
      <c r="J70" s="54"/>
    </row>
    <row r="71" spans="1:10" ht="11.25">
      <c r="A71" s="1"/>
      <c r="B71" s="4"/>
      <c r="C71" s="17"/>
      <c r="D71" s="53"/>
      <c r="E71" s="54"/>
      <c r="F71" s="32"/>
      <c r="G71" s="52"/>
      <c r="H71" s="52"/>
      <c r="I71" s="54"/>
      <c r="J71" s="54"/>
    </row>
    <row r="72" spans="1:10" ht="11.25">
      <c r="A72" s="1"/>
      <c r="B72" s="4"/>
      <c r="C72" s="5"/>
      <c r="D72" s="55"/>
      <c r="E72" s="54"/>
      <c r="F72" s="32"/>
      <c r="G72" s="52"/>
      <c r="H72" s="52"/>
      <c r="I72" s="54"/>
      <c r="J72" s="54"/>
    </row>
    <row r="73" spans="1:10" ht="11.25">
      <c r="A73" s="63" t="s">
        <v>97</v>
      </c>
      <c r="B73" s="63"/>
      <c r="C73" s="63"/>
      <c r="D73" s="64" t="s">
        <v>33</v>
      </c>
      <c r="E73" s="64"/>
      <c r="F73" s="64"/>
      <c r="G73" s="67" t="s">
        <v>26</v>
      </c>
      <c r="H73" s="67"/>
      <c r="I73" s="68" t="s">
        <v>27</v>
      </c>
      <c r="J73" s="68"/>
    </row>
    <row r="74" spans="1:10" ht="23.25" customHeight="1">
      <c r="A74" s="63" t="s">
        <v>84</v>
      </c>
      <c r="B74" s="63"/>
      <c r="C74" s="63"/>
      <c r="D74" s="69" t="s">
        <v>28</v>
      </c>
      <c r="E74" s="69"/>
      <c r="F74" s="69"/>
      <c r="G74" s="70" t="s">
        <v>29</v>
      </c>
      <c r="H74" s="70"/>
      <c r="I74" s="70" t="s">
        <v>30</v>
      </c>
      <c r="J74" s="70"/>
    </row>
    <row r="75" spans="1:10" ht="11.25">
      <c r="A75" s="1"/>
      <c r="B75" s="4"/>
      <c r="C75" s="5"/>
      <c r="D75" s="15"/>
      <c r="E75" s="35"/>
      <c r="F75" s="35"/>
      <c r="G75" s="35"/>
      <c r="I75" s="35"/>
      <c r="J75" s="35"/>
    </row>
    <row r="76" spans="1:10" ht="11.25">
      <c r="A76" s="1"/>
      <c r="B76" s="4"/>
      <c r="C76" s="5"/>
      <c r="D76" s="6"/>
      <c r="E76" s="35"/>
      <c r="F76" s="35"/>
      <c r="G76" s="35"/>
      <c r="I76" s="35"/>
      <c r="J76" s="35"/>
    </row>
    <row r="77" spans="1:10" ht="11.25">
      <c r="A77" s="1"/>
      <c r="B77" s="63"/>
      <c r="C77" s="63"/>
      <c r="D77" s="18"/>
      <c r="E77" s="48"/>
      <c r="F77" s="35"/>
      <c r="G77" s="35"/>
      <c r="I77" s="35"/>
      <c r="J77" s="35"/>
    </row>
    <row r="78" spans="1:10" ht="11.25">
      <c r="A78" s="1"/>
      <c r="B78" s="4"/>
      <c r="C78" s="5"/>
      <c r="D78" s="6"/>
      <c r="E78" s="35"/>
      <c r="F78" s="35"/>
      <c r="G78" s="35"/>
      <c r="I78" s="35"/>
      <c r="J78" s="35"/>
    </row>
  </sheetData>
  <sheetProtection/>
  <mergeCells count="103">
    <mergeCell ref="G31:H31"/>
    <mergeCell ref="K52:L52"/>
    <mergeCell ref="K53:L53"/>
    <mergeCell ref="K55:L55"/>
    <mergeCell ref="M58:N58"/>
    <mergeCell ref="M16:N16"/>
    <mergeCell ref="M25:N25"/>
    <mergeCell ref="M30:N30"/>
    <mergeCell ref="M31:N31"/>
    <mergeCell ref="M42:N42"/>
    <mergeCell ref="M43:N43"/>
    <mergeCell ref="K13:L13"/>
    <mergeCell ref="K14:L14"/>
    <mergeCell ref="I44:J44"/>
    <mergeCell ref="I45:J45"/>
    <mergeCell ref="K27:L27"/>
    <mergeCell ref="K30:L30"/>
    <mergeCell ref="K31:L31"/>
    <mergeCell ref="K42:L42"/>
    <mergeCell ref="K43:L43"/>
    <mergeCell ref="A12:A15"/>
    <mergeCell ref="B12:B15"/>
    <mergeCell ref="C12:C15"/>
    <mergeCell ref="D12:D15"/>
    <mergeCell ref="E12:F12"/>
    <mergeCell ref="I14:J14"/>
    <mergeCell ref="G12:H12"/>
    <mergeCell ref="E13:F13"/>
    <mergeCell ref="G69:H69"/>
    <mergeCell ref="I69:J69"/>
    <mergeCell ref="B7:D7"/>
    <mergeCell ref="E9:F9"/>
    <mergeCell ref="G9:H9"/>
    <mergeCell ref="I9:J9"/>
    <mergeCell ref="E10:F10"/>
    <mergeCell ref="G10:H10"/>
    <mergeCell ref="I10:J10"/>
    <mergeCell ref="G25:H25"/>
    <mergeCell ref="G70:H70"/>
    <mergeCell ref="E11:F11"/>
    <mergeCell ref="G11:H11"/>
    <mergeCell ref="I11:J11"/>
    <mergeCell ref="I12:J12"/>
    <mergeCell ref="I13:J13"/>
    <mergeCell ref="I68:J68"/>
    <mergeCell ref="E14:F14"/>
    <mergeCell ref="G14:H14"/>
    <mergeCell ref="G13:H13"/>
    <mergeCell ref="G73:H73"/>
    <mergeCell ref="I73:J73"/>
    <mergeCell ref="A74:C74"/>
    <mergeCell ref="D74:F74"/>
    <mergeCell ref="G74:H74"/>
    <mergeCell ref="I74:J74"/>
    <mergeCell ref="E46:F46"/>
    <mergeCell ref="E47:F47"/>
    <mergeCell ref="E48:F48"/>
    <mergeCell ref="E49:F49"/>
    <mergeCell ref="B77:C77"/>
    <mergeCell ref="A73:C73"/>
    <mergeCell ref="D73:F73"/>
    <mergeCell ref="B69:C69"/>
    <mergeCell ref="D69:F69"/>
    <mergeCell ref="E41:F41"/>
    <mergeCell ref="E42:F42"/>
    <mergeCell ref="E43:F43"/>
    <mergeCell ref="G27:H27"/>
    <mergeCell ref="I43:J43"/>
    <mergeCell ref="K58:L58"/>
    <mergeCell ref="E57:F57"/>
    <mergeCell ref="E58:F58"/>
    <mergeCell ref="E44:F44"/>
    <mergeCell ref="E45:F45"/>
    <mergeCell ref="K56:L56"/>
    <mergeCell ref="M9:N9"/>
    <mergeCell ref="M10:N10"/>
    <mergeCell ref="M11:N11"/>
    <mergeCell ref="M12:N12"/>
    <mergeCell ref="M13:N13"/>
    <mergeCell ref="M14:N14"/>
    <mergeCell ref="K25:L25"/>
    <mergeCell ref="K26:L26"/>
    <mergeCell ref="K12:L12"/>
    <mergeCell ref="M56:N56"/>
    <mergeCell ref="E35:F35"/>
    <mergeCell ref="E36:F36"/>
    <mergeCell ref="E37:F37"/>
    <mergeCell ref="E38:F38"/>
    <mergeCell ref="E39:F39"/>
    <mergeCell ref="E40:F40"/>
    <mergeCell ref="E56:F56"/>
    <mergeCell ref="E55:F55"/>
    <mergeCell ref="K45:L45"/>
    <mergeCell ref="A8:N8"/>
    <mergeCell ref="E50:F50"/>
    <mergeCell ref="E51:F51"/>
    <mergeCell ref="E52:F52"/>
    <mergeCell ref="E53:F53"/>
    <mergeCell ref="E54:F54"/>
    <mergeCell ref="K9:L9"/>
    <mergeCell ref="K10:L10"/>
    <mergeCell ref="K11:L11"/>
    <mergeCell ref="E22:F22"/>
  </mergeCells>
  <printOptions/>
  <pageMargins left="0" right="0" top="0" bottom="0" header="0.31496062992125984" footer="0.31496062992125984"/>
  <pageSetup horizontalDpi="600" verticalDpi="600" orientation="landscape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Gabriela.Sifuentes</dc:creator>
  <cp:keywords/>
  <dc:description/>
  <cp:lastModifiedBy>yadira.miranda</cp:lastModifiedBy>
  <cp:lastPrinted>2010-11-17T20:22:34Z</cp:lastPrinted>
  <dcterms:created xsi:type="dcterms:W3CDTF">2010-04-07T18:30:51Z</dcterms:created>
  <dcterms:modified xsi:type="dcterms:W3CDTF">2011-03-08T17:28:33Z</dcterms:modified>
  <cp:category/>
  <cp:version/>
  <cp:contentType/>
  <cp:contentStatus/>
</cp:coreProperties>
</file>